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fons\Downloads\"/>
    </mc:Choice>
  </mc:AlternateContent>
  <bookViews>
    <workbookView xWindow="0" yWindow="0" windowWidth="20490" windowHeight="7755"/>
  </bookViews>
  <sheets>
    <sheet name="fulla individual maj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2" i="1" l="1"/>
  <c r="Y52" i="1"/>
  <c r="X52" i="1"/>
  <c r="H50" i="1"/>
  <c r="H49" i="1"/>
  <c r="Y18" i="1"/>
  <c r="Y19" i="1"/>
  <c r="Y20" i="1"/>
  <c r="Y21" i="1"/>
  <c r="Y22" i="1"/>
  <c r="Y23" i="1"/>
  <c r="Y24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18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8" i="1"/>
  <c r="Z51" i="1" l="1"/>
  <c r="Y51" i="1"/>
  <c r="Z49" i="1"/>
  <c r="X51" i="1"/>
  <c r="G50" i="1"/>
  <c r="Y49" i="1"/>
  <c r="G49" i="1" s="1"/>
  <c r="W51" i="1" s="1"/>
  <c r="H51" i="1" l="1"/>
  <c r="W52" i="1" s="1"/>
</calcChain>
</file>

<file path=xl/sharedStrings.xml><?xml version="1.0" encoding="utf-8"?>
<sst xmlns="http://schemas.openxmlformats.org/spreadsheetml/2006/main" count="373" uniqueCount="73">
  <si>
    <t>Exercici</t>
  </si>
  <si>
    <t>Cens</t>
  </si>
  <si>
    <t>Comissió</t>
  </si>
  <si>
    <t>Càrrec</t>
  </si>
  <si>
    <t>2.- Campament</t>
  </si>
  <si>
    <t>3.- El Palau</t>
  </si>
  <si>
    <t>4.- Porta del Sol</t>
  </si>
  <si>
    <t>5.- Mariano Benlliure</t>
  </si>
  <si>
    <t>6.- Grupos de la Merced</t>
  </si>
  <si>
    <t>7.- Vicente Mortes</t>
  </si>
  <si>
    <t>8.- Sant Roc</t>
  </si>
  <si>
    <t>9.- Alborxí</t>
  </si>
  <si>
    <t>10.- L'amistat</t>
  </si>
  <si>
    <t>11.- Colom d'or</t>
  </si>
  <si>
    <t>12.- Olmos-Nieva</t>
  </si>
  <si>
    <t>14.- Gran Teatre</t>
  </si>
  <si>
    <t>15.- Crist de la Fé</t>
  </si>
  <si>
    <t>16.- Terramelar</t>
  </si>
  <si>
    <t>17.- Colinas de San Antonio</t>
  </si>
  <si>
    <t>18.- Trinquet</t>
  </si>
  <si>
    <t>19.- El Clot</t>
  </si>
  <si>
    <t>1.- Dos de Maig</t>
  </si>
  <si>
    <t>20.- Plaza Benicarló</t>
  </si>
  <si>
    <t>21.- Plaça del Poble</t>
  </si>
  <si>
    <t>22.- Virgen de los Desamparados</t>
  </si>
  <si>
    <t>23.- Nova Paterna</t>
  </si>
  <si>
    <t>24.- Lloma Llarga</t>
  </si>
  <si>
    <t>25.- La Nostra</t>
  </si>
  <si>
    <t>26.- Enric Valor</t>
  </si>
  <si>
    <t>27.- El Molí</t>
  </si>
  <si>
    <t>28.- Mas del Rosari</t>
  </si>
  <si>
    <t>13.- Poligono Norte-Pryca</t>
  </si>
  <si>
    <t>0.- JLF Paterna</t>
  </si>
  <si>
    <t>no</t>
  </si>
  <si>
    <t>Fallera Major</t>
  </si>
  <si>
    <t>Delegat JLF</t>
  </si>
  <si>
    <t>Vocal</t>
  </si>
  <si>
    <t>President</t>
  </si>
  <si>
    <t>Directiu</t>
  </si>
  <si>
    <t>FM Paterna</t>
  </si>
  <si>
    <t>Delegació de Recompenses de Junta Loca Fallera de Paterna</t>
  </si>
  <si>
    <t>Recompensa Major</t>
  </si>
  <si>
    <t>Insignia:</t>
  </si>
  <si>
    <t>Or Llaureada</t>
  </si>
  <si>
    <t>Or</t>
  </si>
  <si>
    <t>Argent</t>
  </si>
  <si>
    <t>Esmaltada</t>
  </si>
  <si>
    <t xml:space="preserve">Tipus: </t>
  </si>
  <si>
    <t>Comissió:</t>
  </si>
  <si>
    <t>Faller</t>
  </si>
  <si>
    <t>Nom i Cognoms:</t>
  </si>
  <si>
    <t>Individual</t>
  </si>
  <si>
    <t>Col·lectiva</t>
  </si>
  <si>
    <t>DNI:</t>
  </si>
  <si>
    <t>Data de Naiximent:</t>
  </si>
  <si>
    <t>Última recompensa concedida:</t>
  </si>
  <si>
    <t>Exercici Faller:</t>
  </si>
  <si>
    <t>individual</t>
  </si>
  <si>
    <t>colectiva</t>
  </si>
  <si>
    <t>Pre-Concedida</t>
  </si>
  <si>
    <t>C</t>
  </si>
  <si>
    <t>I</t>
  </si>
  <si>
    <t>E</t>
  </si>
  <si>
    <t>A</t>
  </si>
  <si>
    <t>O</t>
  </si>
  <si>
    <t>LL</t>
  </si>
  <si>
    <t>per anys</t>
  </si>
  <si>
    <t>Alcalde</t>
  </si>
  <si>
    <t>Exercici actual:</t>
  </si>
  <si>
    <t>Aprobada</t>
  </si>
  <si>
    <t>Denegada</t>
  </si>
  <si>
    <t>Títol Pòstum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</si>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</sst>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1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4" fillId="0" borderId="0" xfId="0" applyFont="1" applyProtection="1"/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14" fontId="8" fillId="0" borderId="14" xfId="0" applyNumberFormat="1" applyFont="1" applyBorder="1" applyAlignment="1" applyProtection="1">
      <alignment horizontal="center"/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3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3.140625" style="29" customWidth="1"/>
    <col min="11" max="11" width="2" style="9" hidden="1" customWidth="1"/>
    <col min="12" max="13" width="2.42578125" style="10" hidden="1" customWidth="1"/>
    <col min="14" max="14" width="2.5703125" style="10" hidden="1" customWidth="1"/>
    <col min="15" max="15" width="2.7109375" style="10" hidden="1" customWidth="1"/>
    <col min="16" max="16" width="3" style="10" hidden="1" customWidth="1"/>
    <col min="17" max="17" width="2.5703125" style="10" hidden="1" customWidth="1"/>
    <col min="18" max="18" width="2.28515625" style="10" hidden="1" customWidth="1"/>
    <col min="19" max="19" width="2.5703125" style="10" hidden="1" customWidth="1"/>
    <col min="20" max="20" width="2.28515625" style="10" hidden="1" customWidth="1"/>
    <col min="21" max="21" width="2.5703125" style="10" hidden="1" customWidth="1"/>
    <col min="22" max="22" width="3.140625" style="10" hidden="1" customWidth="1"/>
    <col min="23" max="23" width="3.28515625" style="10" hidden="1" customWidth="1"/>
    <col min="24" max="24" width="3.5703125" style="10" hidden="1" customWidth="1"/>
    <col min="25" max="25" width="2.7109375" style="10" hidden="1" customWidth="1"/>
    <col min="26" max="26" width="2.85546875" style="10" hidden="1" customWidth="1"/>
    <col min="27" max="27" width="15.42578125" style="10" customWidth="1"/>
    <col min="28" max="28" width="14.140625" style="10" customWidth="1"/>
    <col min="29" max="29" width="11.42578125" style="10" customWidth="1"/>
    <col min="30" max="36" width="11.42578125" style="3" customWidth="1"/>
    <col min="37" max="16384" width="11.42578125" style="3"/>
  </cols>
  <sheetData>
    <row r="2" spans="1:22" ht="21" x14ac:dyDescent="0.35">
      <c r="C2" s="63" t="s">
        <v>40</v>
      </c>
      <c r="D2" s="63"/>
      <c r="E2" s="63"/>
      <c r="F2" s="63"/>
      <c r="G2" s="63"/>
      <c r="H2" s="63"/>
      <c r="I2" s="63"/>
      <c r="J2" s="28"/>
    </row>
    <row r="3" spans="1:22" ht="18.75" x14ac:dyDescent="0.3">
      <c r="D3" s="64" t="s">
        <v>41</v>
      </c>
      <c r="E3" s="64"/>
      <c r="F3" s="64"/>
      <c r="G3" s="64"/>
    </row>
    <row r="5" spans="1:22" ht="18.75" x14ac:dyDescent="0.3">
      <c r="C5" s="35" t="s">
        <v>42</v>
      </c>
      <c r="D5" s="60"/>
      <c r="E5" s="60"/>
      <c r="F5" s="60"/>
      <c r="G5" s="61"/>
    </row>
    <row r="6" spans="1:22" ht="18.75" x14ac:dyDescent="0.3">
      <c r="C6" s="36" t="s">
        <v>47</v>
      </c>
      <c r="D6" s="65"/>
      <c r="E6" s="65"/>
      <c r="F6" s="65"/>
      <c r="G6" s="66"/>
    </row>
    <row r="7" spans="1:22" ht="18.75" x14ac:dyDescent="0.3">
      <c r="C7" s="36" t="s">
        <v>48</v>
      </c>
      <c r="D7" s="65"/>
      <c r="E7" s="65"/>
      <c r="F7" s="65"/>
      <c r="G7" s="66"/>
    </row>
    <row r="8" spans="1:22" ht="18.75" x14ac:dyDescent="0.3">
      <c r="C8" s="37" t="s">
        <v>68</v>
      </c>
      <c r="D8" s="49"/>
      <c r="E8" s="49"/>
      <c r="F8" s="49"/>
      <c r="G8" s="50"/>
    </row>
    <row r="10" spans="1:22" ht="17.25" x14ac:dyDescent="0.3">
      <c r="A10" s="54" t="s">
        <v>50</v>
      </c>
      <c r="B10" s="54"/>
      <c r="C10" s="54"/>
      <c r="D10" s="51"/>
      <c r="E10" s="52"/>
      <c r="F10" s="52"/>
      <c r="G10" s="52"/>
      <c r="H10" s="52"/>
      <c r="I10" s="53"/>
      <c r="J10" s="30"/>
    </row>
    <row r="11" spans="1:22" ht="17.25" x14ac:dyDescent="0.3">
      <c r="A11" s="38" t="s">
        <v>53</v>
      </c>
      <c r="B11" s="4"/>
      <c r="C11" s="4"/>
      <c r="D11" s="51"/>
      <c r="E11" s="52"/>
      <c r="F11" s="52"/>
      <c r="G11" s="53"/>
      <c r="H11" s="5"/>
      <c r="I11" s="5"/>
      <c r="J11" s="31"/>
    </row>
    <row r="12" spans="1:22" ht="17.25" x14ac:dyDescent="0.3">
      <c r="A12" s="54" t="s">
        <v>54</v>
      </c>
      <c r="B12" s="54"/>
      <c r="C12" s="54"/>
      <c r="D12" s="55"/>
      <c r="E12" s="56"/>
      <c r="F12" s="56"/>
      <c r="G12" s="57"/>
      <c r="H12" s="5"/>
      <c r="I12" s="5"/>
      <c r="J12" s="31"/>
    </row>
    <row r="14" spans="1:22" ht="17.25" x14ac:dyDescent="0.3">
      <c r="A14" s="54" t="s">
        <v>55</v>
      </c>
      <c r="B14" s="54"/>
      <c r="C14" s="54"/>
      <c r="D14" s="59"/>
      <c r="E14" s="60"/>
      <c r="F14" s="60"/>
      <c r="G14" s="61"/>
    </row>
    <row r="15" spans="1:22" ht="17.25" x14ac:dyDescent="0.3">
      <c r="A15" s="58" t="s">
        <v>56</v>
      </c>
      <c r="B15" s="58"/>
      <c r="C15" s="58"/>
      <c r="D15" s="62"/>
      <c r="E15" s="49"/>
      <c r="F15" s="49"/>
      <c r="G15" s="50"/>
    </row>
    <row r="16" spans="1:22" x14ac:dyDescent="0.25">
      <c r="V16" s="10" t="s">
        <v>57</v>
      </c>
    </row>
    <row r="17" spans="1:26" x14ac:dyDescent="0.25">
      <c r="A17" s="39" t="s">
        <v>0</v>
      </c>
      <c r="B17" s="39" t="s">
        <v>1</v>
      </c>
      <c r="C17" s="39" t="s">
        <v>2</v>
      </c>
      <c r="D17" s="39" t="s">
        <v>3</v>
      </c>
      <c r="E17" s="40"/>
      <c r="F17" s="39" t="s">
        <v>0</v>
      </c>
      <c r="G17" s="39" t="s">
        <v>1</v>
      </c>
      <c r="H17" s="39" t="s">
        <v>2</v>
      </c>
      <c r="I17" s="41" t="s">
        <v>3</v>
      </c>
      <c r="J17" s="32"/>
      <c r="K17" s="11" t="s">
        <v>32</v>
      </c>
      <c r="L17" s="12" t="s">
        <v>32</v>
      </c>
      <c r="M17" s="13" t="s">
        <v>32</v>
      </c>
      <c r="N17" s="12" t="s">
        <v>32</v>
      </c>
      <c r="O17" s="12" t="s">
        <v>32</v>
      </c>
      <c r="P17" s="13" t="s">
        <v>32</v>
      </c>
      <c r="Q17" s="12" t="s">
        <v>32</v>
      </c>
      <c r="R17" s="12" t="s">
        <v>32</v>
      </c>
      <c r="S17" s="13" t="s">
        <v>32</v>
      </c>
      <c r="T17" s="12" t="s">
        <v>32</v>
      </c>
      <c r="U17" s="14" t="s">
        <v>43</v>
      </c>
      <c r="V17" s="10">
        <v>30</v>
      </c>
      <c r="W17" s="10">
        <v>25</v>
      </c>
      <c r="X17" s="10">
        <v>20</v>
      </c>
    </row>
    <row r="18" spans="1:26" x14ac:dyDescent="0.25">
      <c r="A18" s="42">
        <v>2030</v>
      </c>
      <c r="B18" s="6"/>
      <c r="C18" s="6"/>
      <c r="D18" s="6"/>
      <c r="E18" s="33">
        <f>IF(OR(D18="president",D18="directiu",D18="delegat JLF"),1,0)</f>
        <v>0</v>
      </c>
      <c r="F18" s="42">
        <v>1999</v>
      </c>
      <c r="G18" s="6"/>
      <c r="H18" s="6"/>
      <c r="I18" s="7"/>
      <c r="J18" s="33">
        <f>IF(OR(I18="president",I18="directiu",I18="delegat JLF"),1,0)</f>
        <v>0</v>
      </c>
      <c r="K18" s="15" t="s">
        <v>21</v>
      </c>
      <c r="L18" s="16" t="s">
        <v>21</v>
      </c>
      <c r="M18" s="17" t="s">
        <v>21</v>
      </c>
      <c r="N18" s="16" t="s">
        <v>21</v>
      </c>
      <c r="O18" s="16" t="s">
        <v>21</v>
      </c>
      <c r="P18" s="17" t="s">
        <v>21</v>
      </c>
      <c r="Q18" s="16" t="s">
        <v>21</v>
      </c>
      <c r="R18" s="16" t="s">
        <v>21</v>
      </c>
      <c r="S18" s="17" t="s">
        <v>21</v>
      </c>
      <c r="T18" s="16" t="s">
        <v>21</v>
      </c>
      <c r="U18" s="18" t="s">
        <v>44</v>
      </c>
      <c r="V18" s="10">
        <v>15</v>
      </c>
      <c r="W18" s="10">
        <v>12</v>
      </c>
      <c r="X18" s="10">
        <v>9</v>
      </c>
      <c r="Y18" s="10">
        <f t="shared" ref="Y18:Y48" si="0">IF(B18&gt;0,1,0)</f>
        <v>0</v>
      </c>
      <c r="Z18" s="10">
        <f>IF(G18&gt;0,1,0)</f>
        <v>0</v>
      </c>
    </row>
    <row r="19" spans="1:26" x14ac:dyDescent="0.25">
      <c r="A19" s="42">
        <v>2029</v>
      </c>
      <c r="B19" s="6"/>
      <c r="C19" s="6"/>
      <c r="D19" s="6"/>
      <c r="E19" s="33">
        <f t="shared" ref="E19:E48" si="1">IF(OR(D19="president",D19="directiu",D19="delegat JLF"),1,0)</f>
        <v>0</v>
      </c>
      <c r="F19" s="42">
        <v>1998</v>
      </c>
      <c r="G19" s="6"/>
      <c r="H19" s="6"/>
      <c r="I19" s="7"/>
      <c r="J19" s="33">
        <f t="shared" ref="J19:J47" si="2">IF(OR(I19="president",I19="directiu",I19="delegat JLF"),1,0)</f>
        <v>0</v>
      </c>
      <c r="K19" s="19" t="s">
        <v>4</v>
      </c>
      <c r="L19" s="20" t="s">
        <v>4</v>
      </c>
      <c r="M19" s="21" t="s">
        <v>4</v>
      </c>
      <c r="N19" s="20" t="s">
        <v>4</v>
      </c>
      <c r="O19" s="20" t="s">
        <v>4</v>
      </c>
      <c r="P19" s="21" t="s">
        <v>4</v>
      </c>
      <c r="Q19" s="20" t="s">
        <v>4</v>
      </c>
      <c r="R19" s="20" t="s">
        <v>4</v>
      </c>
      <c r="S19" s="21" t="s">
        <v>4</v>
      </c>
      <c r="T19" s="20" t="s">
        <v>4</v>
      </c>
      <c r="U19" s="14" t="s">
        <v>45</v>
      </c>
      <c r="V19" s="10">
        <v>9</v>
      </c>
      <c r="W19" s="10">
        <v>7</v>
      </c>
      <c r="X19" s="10">
        <v>5</v>
      </c>
      <c r="Y19" s="10">
        <f t="shared" si="0"/>
        <v>0</v>
      </c>
      <c r="Z19" s="10">
        <f t="shared" ref="Z19:Z47" si="3">IF(G19&gt;0,1,0)</f>
        <v>0</v>
      </c>
    </row>
    <row r="20" spans="1:26" x14ac:dyDescent="0.25">
      <c r="A20" s="42">
        <v>2028</v>
      </c>
      <c r="B20" s="6"/>
      <c r="C20" s="6"/>
      <c r="D20" s="6"/>
      <c r="E20" s="33">
        <f t="shared" si="1"/>
        <v>0</v>
      </c>
      <c r="F20" s="42">
        <v>1997</v>
      </c>
      <c r="G20" s="6"/>
      <c r="H20" s="6"/>
      <c r="I20" s="7"/>
      <c r="J20" s="33">
        <f t="shared" si="2"/>
        <v>0</v>
      </c>
      <c r="K20" s="19" t="s">
        <v>5</v>
      </c>
      <c r="L20" s="20" t="s">
        <v>5</v>
      </c>
      <c r="M20" s="21" t="s">
        <v>6</v>
      </c>
      <c r="N20" s="20" t="s">
        <v>6</v>
      </c>
      <c r="O20" s="20" t="s">
        <v>6</v>
      </c>
      <c r="P20" s="21" t="s">
        <v>6</v>
      </c>
      <c r="Q20" s="20" t="s">
        <v>6</v>
      </c>
      <c r="R20" s="20" t="s">
        <v>6</v>
      </c>
      <c r="S20" s="21" t="s">
        <v>6</v>
      </c>
      <c r="T20" s="20" t="s">
        <v>6</v>
      </c>
      <c r="U20" s="22" t="s">
        <v>46</v>
      </c>
      <c r="V20" s="10">
        <v>4</v>
      </c>
      <c r="W20" s="10">
        <v>3</v>
      </c>
      <c r="X20" s="10">
        <v>2</v>
      </c>
      <c r="Y20" s="10">
        <f t="shared" si="0"/>
        <v>0</v>
      </c>
      <c r="Z20" s="10">
        <f t="shared" si="3"/>
        <v>0</v>
      </c>
    </row>
    <row r="21" spans="1:26" x14ac:dyDescent="0.25">
      <c r="A21" s="42">
        <v>2027</v>
      </c>
      <c r="B21" s="6"/>
      <c r="C21" s="6"/>
      <c r="D21" s="6"/>
      <c r="E21" s="33">
        <f t="shared" si="1"/>
        <v>0</v>
      </c>
      <c r="F21" s="42">
        <v>1996</v>
      </c>
      <c r="G21" s="6"/>
      <c r="H21" s="6"/>
      <c r="I21" s="7"/>
      <c r="J21" s="33">
        <f t="shared" si="2"/>
        <v>0</v>
      </c>
      <c r="K21" s="19" t="s">
        <v>6</v>
      </c>
      <c r="L21" s="20" t="s">
        <v>6</v>
      </c>
      <c r="M21" s="21" t="s">
        <v>7</v>
      </c>
      <c r="N21" s="20" t="s">
        <v>7</v>
      </c>
      <c r="O21" s="20" t="s">
        <v>7</v>
      </c>
      <c r="P21" s="21" t="s">
        <v>7</v>
      </c>
      <c r="Q21" s="20" t="s">
        <v>7</v>
      </c>
      <c r="R21" s="20" t="s">
        <v>7</v>
      </c>
      <c r="S21" s="21" t="s">
        <v>7</v>
      </c>
      <c r="T21" s="20" t="s">
        <v>7</v>
      </c>
      <c r="U21" s="22" t="s">
        <v>51</v>
      </c>
      <c r="V21" s="10" t="s">
        <v>58</v>
      </c>
      <c r="Y21" s="10">
        <f t="shared" si="0"/>
        <v>0</v>
      </c>
      <c r="Z21" s="10">
        <f t="shared" si="3"/>
        <v>0</v>
      </c>
    </row>
    <row r="22" spans="1:26" x14ac:dyDescent="0.25">
      <c r="A22" s="42">
        <v>2026</v>
      </c>
      <c r="B22" s="6"/>
      <c r="C22" s="6"/>
      <c r="D22" s="6"/>
      <c r="E22" s="33">
        <f t="shared" si="1"/>
        <v>0</v>
      </c>
      <c r="F22" s="42">
        <v>1995</v>
      </c>
      <c r="G22" s="6"/>
      <c r="H22" s="6"/>
      <c r="I22" s="7"/>
      <c r="J22" s="33">
        <f t="shared" si="2"/>
        <v>0</v>
      </c>
      <c r="K22" s="19" t="s">
        <v>7</v>
      </c>
      <c r="L22" s="23" t="s">
        <v>16</v>
      </c>
      <c r="M22" s="21" t="s">
        <v>8</v>
      </c>
      <c r="N22" s="20" t="s">
        <v>8</v>
      </c>
      <c r="O22" s="20" t="s">
        <v>8</v>
      </c>
      <c r="P22" s="21" t="s">
        <v>8</v>
      </c>
      <c r="Q22" s="20" t="s">
        <v>8</v>
      </c>
      <c r="R22" s="20" t="s">
        <v>8</v>
      </c>
      <c r="S22" s="21" t="s">
        <v>8</v>
      </c>
      <c r="T22" s="20" t="s">
        <v>8</v>
      </c>
      <c r="U22" s="22" t="s">
        <v>52</v>
      </c>
      <c r="V22" s="10">
        <v>31</v>
      </c>
      <c r="W22" s="22" t="s">
        <v>72</v>
      </c>
      <c r="Y22" s="10">
        <f t="shared" si="0"/>
        <v>0</v>
      </c>
      <c r="Z22" s="10">
        <f t="shared" si="3"/>
        <v>0</v>
      </c>
    </row>
    <row r="23" spans="1:26" x14ac:dyDescent="0.25">
      <c r="A23" s="42">
        <v>2025</v>
      </c>
      <c r="B23" s="6"/>
      <c r="C23" s="6"/>
      <c r="D23" s="6"/>
      <c r="E23" s="33">
        <f t="shared" si="1"/>
        <v>0</v>
      </c>
      <c r="F23" s="42">
        <v>1994</v>
      </c>
      <c r="G23" s="6"/>
      <c r="H23" s="6"/>
      <c r="I23" s="7"/>
      <c r="J23" s="33">
        <f t="shared" si="2"/>
        <v>0</v>
      </c>
      <c r="K23" s="19" t="s">
        <v>8</v>
      </c>
      <c r="M23" s="21" t="s">
        <v>9</v>
      </c>
      <c r="N23" s="20" t="s">
        <v>9</v>
      </c>
      <c r="O23" s="20" t="s">
        <v>9</v>
      </c>
      <c r="P23" s="21" t="s">
        <v>9</v>
      </c>
      <c r="Q23" s="20" t="s">
        <v>9</v>
      </c>
      <c r="R23" s="20" t="s">
        <v>9</v>
      </c>
      <c r="S23" s="21" t="s">
        <v>9</v>
      </c>
      <c r="T23" s="20" t="s">
        <v>9</v>
      </c>
      <c r="V23" s="10">
        <v>16</v>
      </c>
      <c r="W23" s="22" t="s">
        <v>33</v>
      </c>
      <c r="Y23" s="10">
        <f t="shared" si="0"/>
        <v>0</v>
      </c>
      <c r="Z23" s="10">
        <f t="shared" si="3"/>
        <v>0</v>
      </c>
    </row>
    <row r="24" spans="1:26" x14ac:dyDescent="0.25">
      <c r="A24" s="42">
        <v>2024</v>
      </c>
      <c r="B24" s="6"/>
      <c r="C24" s="6"/>
      <c r="D24" s="6"/>
      <c r="E24" s="33">
        <f t="shared" si="1"/>
        <v>0</v>
      </c>
      <c r="F24" s="42">
        <v>1993</v>
      </c>
      <c r="G24" s="6"/>
      <c r="H24" s="6"/>
      <c r="I24" s="7"/>
      <c r="J24" s="33">
        <f t="shared" si="2"/>
        <v>0</v>
      </c>
      <c r="K24" s="19" t="s">
        <v>9</v>
      </c>
      <c r="M24" s="21" t="s">
        <v>10</v>
      </c>
      <c r="N24" s="20" t="s">
        <v>10</v>
      </c>
      <c r="O24" s="20" t="s">
        <v>10</v>
      </c>
      <c r="P24" s="21" t="s">
        <v>10</v>
      </c>
      <c r="Q24" s="20" t="s">
        <v>10</v>
      </c>
      <c r="R24" s="20" t="s">
        <v>10</v>
      </c>
      <c r="S24" s="21" t="s">
        <v>10</v>
      </c>
      <c r="T24" s="20" t="s">
        <v>10</v>
      </c>
      <c r="V24" s="10">
        <v>10</v>
      </c>
      <c r="Y24" s="10">
        <f t="shared" si="0"/>
        <v>0</v>
      </c>
      <c r="Z24" s="10">
        <f t="shared" si="3"/>
        <v>0</v>
      </c>
    </row>
    <row r="25" spans="1:26" x14ac:dyDescent="0.25">
      <c r="A25" s="42">
        <v>2023</v>
      </c>
      <c r="B25" s="6"/>
      <c r="C25" s="6"/>
      <c r="D25" s="6"/>
      <c r="E25" s="33">
        <f t="shared" si="1"/>
        <v>0</v>
      </c>
      <c r="F25" s="42">
        <v>1992</v>
      </c>
      <c r="G25" s="6"/>
      <c r="H25" s="6"/>
      <c r="I25" s="7"/>
      <c r="J25" s="33">
        <f t="shared" si="2"/>
        <v>0</v>
      </c>
      <c r="K25" s="19" t="s">
        <v>10</v>
      </c>
      <c r="M25" s="21" t="s">
        <v>11</v>
      </c>
      <c r="N25" s="20" t="s">
        <v>11</v>
      </c>
      <c r="O25" s="20" t="s">
        <v>11</v>
      </c>
      <c r="P25" s="21" t="s">
        <v>11</v>
      </c>
      <c r="Q25" s="20" t="s">
        <v>11</v>
      </c>
      <c r="R25" s="20" t="s">
        <v>11</v>
      </c>
      <c r="S25" s="21" t="s">
        <v>11</v>
      </c>
      <c r="T25" s="20" t="s">
        <v>11</v>
      </c>
      <c r="V25" s="10">
        <v>5</v>
      </c>
      <c r="Y25" s="10">
        <f t="shared" si="0"/>
        <v>0</v>
      </c>
      <c r="Z25" s="10">
        <f t="shared" si="3"/>
        <v>0</v>
      </c>
    </row>
    <row r="26" spans="1:26" x14ac:dyDescent="0.25">
      <c r="A26" s="42">
        <v>2022</v>
      </c>
      <c r="B26" s="6"/>
      <c r="C26" s="6"/>
      <c r="D26" s="6"/>
      <c r="E26" s="33">
        <f t="shared" si="1"/>
        <v>0</v>
      </c>
      <c r="F26" s="42">
        <v>1991</v>
      </c>
      <c r="G26" s="6"/>
      <c r="H26" s="6"/>
      <c r="I26" s="7"/>
      <c r="J26" s="33">
        <f t="shared" si="2"/>
        <v>0</v>
      </c>
      <c r="K26" s="19" t="s">
        <v>11</v>
      </c>
      <c r="M26" s="21" t="s">
        <v>12</v>
      </c>
      <c r="N26" s="20" t="s">
        <v>12</v>
      </c>
      <c r="O26" s="20" t="s">
        <v>12</v>
      </c>
      <c r="P26" s="21" t="s">
        <v>12</v>
      </c>
      <c r="Q26" s="20" t="s">
        <v>12</v>
      </c>
      <c r="R26" s="20" t="s">
        <v>12</v>
      </c>
      <c r="S26" s="21" t="s">
        <v>12</v>
      </c>
      <c r="T26" s="20" t="s">
        <v>12</v>
      </c>
      <c r="Y26" s="10">
        <f t="shared" si="0"/>
        <v>0</v>
      </c>
      <c r="Z26" s="10">
        <f t="shared" si="3"/>
        <v>0</v>
      </c>
    </row>
    <row r="27" spans="1:26" x14ac:dyDescent="0.25">
      <c r="A27" s="42">
        <v>2021</v>
      </c>
      <c r="B27" s="6"/>
      <c r="C27" s="6"/>
      <c r="D27" s="6"/>
      <c r="E27" s="33">
        <f t="shared" si="1"/>
        <v>0</v>
      </c>
      <c r="F27" s="42">
        <v>1990</v>
      </c>
      <c r="G27" s="6"/>
      <c r="H27" s="6"/>
      <c r="I27" s="7"/>
      <c r="J27" s="33">
        <f t="shared" si="2"/>
        <v>0</v>
      </c>
      <c r="K27" s="24" t="s">
        <v>12</v>
      </c>
      <c r="M27" s="21" t="s">
        <v>13</v>
      </c>
      <c r="N27" s="20" t="s">
        <v>13</v>
      </c>
      <c r="O27" s="20" t="s">
        <v>13</v>
      </c>
      <c r="P27" s="21" t="s">
        <v>13</v>
      </c>
      <c r="Q27" s="20" t="s">
        <v>13</v>
      </c>
      <c r="R27" s="20" t="s">
        <v>13</v>
      </c>
      <c r="S27" s="21" t="s">
        <v>13</v>
      </c>
      <c r="T27" s="20" t="s">
        <v>13</v>
      </c>
      <c r="Y27" s="10">
        <f t="shared" si="0"/>
        <v>0</v>
      </c>
      <c r="Z27" s="10">
        <f t="shared" si="3"/>
        <v>0</v>
      </c>
    </row>
    <row r="28" spans="1:26" x14ac:dyDescent="0.25">
      <c r="A28" s="42">
        <v>2020</v>
      </c>
      <c r="B28" s="6"/>
      <c r="C28" s="6"/>
      <c r="D28" s="6"/>
      <c r="E28" s="33">
        <f t="shared" si="1"/>
        <v>0</v>
      </c>
      <c r="F28" s="42">
        <v>1989</v>
      </c>
      <c r="G28" s="6"/>
      <c r="H28" s="6"/>
      <c r="I28" s="7"/>
      <c r="J28" s="33">
        <f t="shared" si="2"/>
        <v>0</v>
      </c>
      <c r="K28" s="11" t="s">
        <v>32</v>
      </c>
      <c r="M28" s="21" t="s">
        <v>31</v>
      </c>
      <c r="N28" s="20" t="s">
        <v>31</v>
      </c>
      <c r="O28" s="20" t="s">
        <v>14</v>
      </c>
      <c r="P28" s="21" t="s">
        <v>14</v>
      </c>
      <c r="Q28" s="20" t="s">
        <v>15</v>
      </c>
      <c r="R28" s="20" t="s">
        <v>15</v>
      </c>
      <c r="S28" s="21" t="s">
        <v>15</v>
      </c>
      <c r="T28" s="20" t="s">
        <v>15</v>
      </c>
      <c r="Y28" s="10">
        <f t="shared" si="0"/>
        <v>0</v>
      </c>
      <c r="Z28" s="10">
        <f t="shared" si="3"/>
        <v>0</v>
      </c>
    </row>
    <row r="29" spans="1:26" x14ac:dyDescent="0.25">
      <c r="A29" s="42">
        <v>2019</v>
      </c>
      <c r="B29" s="6"/>
      <c r="C29" s="6"/>
      <c r="D29" s="6"/>
      <c r="E29" s="33">
        <f t="shared" si="1"/>
        <v>0</v>
      </c>
      <c r="F29" s="42">
        <v>1988</v>
      </c>
      <c r="G29" s="6"/>
      <c r="H29" s="6"/>
      <c r="I29" s="7"/>
      <c r="J29" s="33">
        <f t="shared" si="2"/>
        <v>0</v>
      </c>
      <c r="K29" s="15" t="s">
        <v>21</v>
      </c>
      <c r="M29" s="21" t="s">
        <v>15</v>
      </c>
      <c r="N29" s="20" t="s">
        <v>15</v>
      </c>
      <c r="O29" s="20" t="s">
        <v>31</v>
      </c>
      <c r="P29" s="21" t="s">
        <v>15</v>
      </c>
      <c r="Q29" s="20" t="s">
        <v>16</v>
      </c>
      <c r="R29" s="20" t="s">
        <v>16</v>
      </c>
      <c r="S29" s="21" t="s">
        <v>16</v>
      </c>
      <c r="T29" s="20" t="s">
        <v>16</v>
      </c>
      <c r="Y29" s="10">
        <f t="shared" si="0"/>
        <v>0</v>
      </c>
      <c r="Z29" s="10">
        <f t="shared" si="3"/>
        <v>0</v>
      </c>
    </row>
    <row r="30" spans="1:26" x14ac:dyDescent="0.25">
      <c r="A30" s="42">
        <v>2018</v>
      </c>
      <c r="B30" s="6"/>
      <c r="C30" s="6"/>
      <c r="D30" s="6"/>
      <c r="E30" s="33">
        <f t="shared" si="1"/>
        <v>0</v>
      </c>
      <c r="F30" s="42">
        <v>1987</v>
      </c>
      <c r="G30" s="6"/>
      <c r="H30" s="6"/>
      <c r="I30" s="7"/>
      <c r="J30" s="33">
        <f t="shared" si="2"/>
        <v>0</v>
      </c>
      <c r="K30" s="19" t="s">
        <v>4</v>
      </c>
      <c r="M30" s="21" t="s">
        <v>16</v>
      </c>
      <c r="N30" s="20" t="s">
        <v>16</v>
      </c>
      <c r="O30" s="20" t="s">
        <v>15</v>
      </c>
      <c r="P30" s="21" t="s">
        <v>16</v>
      </c>
      <c r="Q30" s="20" t="s">
        <v>17</v>
      </c>
      <c r="R30" s="20" t="s">
        <v>17</v>
      </c>
      <c r="S30" s="21" t="s">
        <v>17</v>
      </c>
      <c r="T30" s="20" t="s">
        <v>17</v>
      </c>
      <c r="Y30" s="10">
        <f t="shared" si="0"/>
        <v>0</v>
      </c>
      <c r="Z30" s="10">
        <f t="shared" si="3"/>
        <v>0</v>
      </c>
    </row>
    <row r="31" spans="1:26" x14ac:dyDescent="0.25">
      <c r="A31" s="42">
        <v>2017</v>
      </c>
      <c r="B31" s="6"/>
      <c r="C31" s="6"/>
      <c r="D31" s="6"/>
      <c r="E31" s="33">
        <f t="shared" si="1"/>
        <v>0</v>
      </c>
      <c r="F31" s="42">
        <v>1986</v>
      </c>
      <c r="G31" s="6"/>
      <c r="H31" s="6"/>
      <c r="I31" s="7"/>
      <c r="J31" s="33">
        <f t="shared" si="2"/>
        <v>0</v>
      </c>
      <c r="K31" s="19" t="s">
        <v>6</v>
      </c>
      <c r="M31" s="21" t="s">
        <v>17</v>
      </c>
      <c r="N31" s="20" t="s">
        <v>17</v>
      </c>
      <c r="O31" s="20" t="s">
        <v>16</v>
      </c>
      <c r="P31" s="21" t="s">
        <v>17</v>
      </c>
      <c r="Q31" s="20" t="s">
        <v>20</v>
      </c>
      <c r="R31" s="20" t="s">
        <v>20</v>
      </c>
      <c r="S31" s="21" t="s">
        <v>20</v>
      </c>
      <c r="T31" s="20" t="s">
        <v>20</v>
      </c>
      <c r="Y31" s="10">
        <f t="shared" si="0"/>
        <v>0</v>
      </c>
      <c r="Z31" s="10">
        <f t="shared" si="3"/>
        <v>0</v>
      </c>
    </row>
    <row r="32" spans="1:26" x14ac:dyDescent="0.25">
      <c r="A32" s="42">
        <v>2016</v>
      </c>
      <c r="B32" s="6"/>
      <c r="C32" s="6"/>
      <c r="D32" s="6"/>
      <c r="E32" s="33">
        <f t="shared" si="1"/>
        <v>0</v>
      </c>
      <c r="F32" s="42">
        <v>1985</v>
      </c>
      <c r="G32" s="6"/>
      <c r="H32" s="6"/>
      <c r="I32" s="7"/>
      <c r="J32" s="33">
        <f t="shared" si="2"/>
        <v>0</v>
      </c>
      <c r="K32" s="19" t="s">
        <v>7</v>
      </c>
      <c r="M32" s="21" t="s">
        <v>20</v>
      </c>
      <c r="N32" s="20" t="s">
        <v>20</v>
      </c>
      <c r="O32" s="20" t="s">
        <v>17</v>
      </c>
      <c r="P32" s="21" t="s">
        <v>18</v>
      </c>
      <c r="Q32" s="20" t="s">
        <v>22</v>
      </c>
      <c r="R32" s="20" t="s">
        <v>22</v>
      </c>
      <c r="S32" s="21" t="s">
        <v>22</v>
      </c>
      <c r="T32" s="20" t="s">
        <v>22</v>
      </c>
      <c r="Y32" s="10">
        <f t="shared" si="0"/>
        <v>0</v>
      </c>
      <c r="Z32" s="10">
        <f t="shared" si="3"/>
        <v>0</v>
      </c>
    </row>
    <row r="33" spans="1:26" x14ac:dyDescent="0.25">
      <c r="A33" s="42">
        <v>2015</v>
      </c>
      <c r="B33" s="6"/>
      <c r="C33" s="6"/>
      <c r="D33" s="6"/>
      <c r="E33" s="33">
        <f t="shared" si="1"/>
        <v>0</v>
      </c>
      <c r="F33" s="42">
        <v>1984</v>
      </c>
      <c r="G33" s="6"/>
      <c r="H33" s="6"/>
      <c r="I33" s="7"/>
      <c r="J33" s="33">
        <f t="shared" si="2"/>
        <v>0</v>
      </c>
      <c r="K33" s="19" t="s">
        <v>8</v>
      </c>
      <c r="M33" s="21" t="s">
        <v>22</v>
      </c>
      <c r="N33" s="20" t="s">
        <v>22</v>
      </c>
      <c r="O33" s="20" t="s">
        <v>18</v>
      </c>
      <c r="P33" s="21" t="s">
        <v>20</v>
      </c>
      <c r="Q33" s="20" t="s">
        <v>23</v>
      </c>
      <c r="R33" s="20" t="s">
        <v>25</v>
      </c>
      <c r="S33" s="21" t="s">
        <v>28</v>
      </c>
      <c r="T33" s="20" t="s">
        <v>28</v>
      </c>
      <c r="Y33" s="10">
        <f t="shared" si="0"/>
        <v>0</v>
      </c>
      <c r="Z33" s="10">
        <f t="shared" si="3"/>
        <v>0</v>
      </c>
    </row>
    <row r="34" spans="1:26" x14ac:dyDescent="0.25">
      <c r="A34" s="42">
        <v>2014</v>
      </c>
      <c r="B34" s="6"/>
      <c r="C34" s="6"/>
      <c r="D34" s="6"/>
      <c r="E34" s="33">
        <f t="shared" si="1"/>
        <v>0</v>
      </c>
      <c r="F34" s="42">
        <v>1983</v>
      </c>
      <c r="G34" s="6"/>
      <c r="H34" s="6"/>
      <c r="I34" s="7"/>
      <c r="J34" s="33">
        <f t="shared" si="2"/>
        <v>0</v>
      </c>
      <c r="K34" s="19" t="s">
        <v>9</v>
      </c>
      <c r="M34" s="25" t="s">
        <v>23</v>
      </c>
      <c r="N34" s="20" t="s">
        <v>23</v>
      </c>
      <c r="O34" s="20" t="s">
        <v>20</v>
      </c>
      <c r="P34" s="21" t="s">
        <v>22</v>
      </c>
      <c r="Q34" s="20" t="s">
        <v>24</v>
      </c>
      <c r="R34" s="20" t="s">
        <v>26</v>
      </c>
      <c r="S34" s="25" t="s">
        <v>29</v>
      </c>
      <c r="T34" s="20" t="s">
        <v>29</v>
      </c>
      <c r="Y34" s="10">
        <f t="shared" si="0"/>
        <v>0</v>
      </c>
      <c r="Z34" s="10">
        <f t="shared" si="3"/>
        <v>0</v>
      </c>
    </row>
    <row r="35" spans="1:26" x14ac:dyDescent="0.25">
      <c r="A35" s="42">
        <v>2013</v>
      </c>
      <c r="B35" s="6"/>
      <c r="C35" s="6"/>
      <c r="D35" s="6"/>
      <c r="E35" s="33">
        <f t="shared" si="1"/>
        <v>0</v>
      </c>
      <c r="F35" s="42">
        <v>1982</v>
      </c>
      <c r="G35" s="6"/>
      <c r="H35" s="6"/>
      <c r="I35" s="7"/>
      <c r="J35" s="33">
        <f t="shared" si="2"/>
        <v>0</v>
      </c>
      <c r="K35" s="19" t="s">
        <v>10</v>
      </c>
      <c r="M35" s="12" t="s">
        <v>32</v>
      </c>
      <c r="N35" s="20" t="s">
        <v>24</v>
      </c>
      <c r="O35" s="20" t="s">
        <v>22</v>
      </c>
      <c r="P35" s="21" t="s">
        <v>23</v>
      </c>
      <c r="Q35" s="20" t="s">
        <v>25</v>
      </c>
      <c r="R35" s="20" t="s">
        <v>28</v>
      </c>
      <c r="S35" s="13" t="s">
        <v>32</v>
      </c>
      <c r="T35" s="20" t="s">
        <v>30</v>
      </c>
      <c r="Y35" s="10">
        <f t="shared" si="0"/>
        <v>0</v>
      </c>
      <c r="Z35" s="10">
        <f t="shared" si="3"/>
        <v>0</v>
      </c>
    </row>
    <row r="36" spans="1:26" x14ac:dyDescent="0.25">
      <c r="A36" s="42">
        <v>2012</v>
      </c>
      <c r="B36" s="6"/>
      <c r="C36" s="6"/>
      <c r="D36" s="6"/>
      <c r="E36" s="33">
        <f t="shared" si="1"/>
        <v>0</v>
      </c>
      <c r="F36" s="42">
        <v>1981</v>
      </c>
      <c r="G36" s="6"/>
      <c r="H36" s="6"/>
      <c r="I36" s="7"/>
      <c r="J36" s="33">
        <f t="shared" si="2"/>
        <v>0</v>
      </c>
      <c r="K36" s="19" t="s">
        <v>11</v>
      </c>
      <c r="M36" s="17" t="s">
        <v>21</v>
      </c>
      <c r="N36" s="13" t="s">
        <v>32</v>
      </c>
      <c r="O36" s="13" t="s">
        <v>32</v>
      </c>
      <c r="P36" s="13" t="s">
        <v>32</v>
      </c>
      <c r="Q36" s="12" t="s">
        <v>32</v>
      </c>
      <c r="R36" s="20" t="s">
        <v>29</v>
      </c>
      <c r="S36" s="17" t="s">
        <v>21</v>
      </c>
      <c r="T36" s="26" t="s">
        <v>37</v>
      </c>
      <c r="Y36" s="10">
        <f t="shared" si="0"/>
        <v>0</v>
      </c>
      <c r="Z36" s="10">
        <f t="shared" si="3"/>
        <v>0</v>
      </c>
    </row>
    <row r="37" spans="1:26" x14ac:dyDescent="0.25">
      <c r="A37" s="42">
        <v>2011</v>
      </c>
      <c r="B37" s="6"/>
      <c r="C37" s="6"/>
      <c r="D37" s="6"/>
      <c r="E37" s="33">
        <f t="shared" si="1"/>
        <v>0</v>
      </c>
      <c r="F37" s="42">
        <v>1980</v>
      </c>
      <c r="G37" s="6"/>
      <c r="H37" s="6"/>
      <c r="I37" s="7"/>
      <c r="J37" s="33">
        <f t="shared" si="2"/>
        <v>0</v>
      </c>
      <c r="K37" s="19" t="s">
        <v>12</v>
      </c>
      <c r="M37" s="21" t="s">
        <v>4</v>
      </c>
      <c r="N37" s="17" t="s">
        <v>21</v>
      </c>
      <c r="O37" s="17" t="s">
        <v>21</v>
      </c>
      <c r="P37" s="17" t="s">
        <v>21</v>
      </c>
      <c r="Q37" s="17" t="s">
        <v>21</v>
      </c>
      <c r="R37" s="12" t="s">
        <v>32</v>
      </c>
      <c r="S37" s="21" t="s">
        <v>4</v>
      </c>
      <c r="T37" s="14" t="s">
        <v>38</v>
      </c>
      <c r="Y37" s="10">
        <f t="shared" si="0"/>
        <v>0</v>
      </c>
      <c r="Z37" s="10">
        <f t="shared" si="3"/>
        <v>0</v>
      </c>
    </row>
    <row r="38" spans="1:26" x14ac:dyDescent="0.25">
      <c r="A38" s="42">
        <v>2010</v>
      </c>
      <c r="B38" s="6"/>
      <c r="C38" s="6"/>
      <c r="D38" s="6"/>
      <c r="E38" s="33">
        <f t="shared" si="1"/>
        <v>0</v>
      </c>
      <c r="F38" s="42">
        <v>1979</v>
      </c>
      <c r="G38" s="6"/>
      <c r="H38" s="6"/>
      <c r="I38" s="7"/>
      <c r="J38" s="33">
        <f t="shared" si="2"/>
        <v>0</v>
      </c>
      <c r="K38" s="19" t="s">
        <v>13</v>
      </c>
      <c r="M38" s="21" t="s">
        <v>6</v>
      </c>
      <c r="N38" s="21" t="s">
        <v>4</v>
      </c>
      <c r="O38" s="21" t="s">
        <v>4</v>
      </c>
      <c r="P38" s="21" t="s">
        <v>4</v>
      </c>
      <c r="Q38" s="21" t="s">
        <v>4</v>
      </c>
      <c r="R38" s="16" t="s">
        <v>21</v>
      </c>
      <c r="S38" s="21" t="s">
        <v>6</v>
      </c>
      <c r="T38" s="14" t="s">
        <v>36</v>
      </c>
      <c r="Y38" s="10">
        <f t="shared" si="0"/>
        <v>0</v>
      </c>
      <c r="Z38" s="10">
        <f t="shared" si="3"/>
        <v>0</v>
      </c>
    </row>
    <row r="39" spans="1:26" x14ac:dyDescent="0.25">
      <c r="A39" s="42">
        <v>2009</v>
      </c>
      <c r="B39" s="6"/>
      <c r="C39" s="6"/>
      <c r="D39" s="6"/>
      <c r="E39" s="33">
        <f t="shared" si="1"/>
        <v>0</v>
      </c>
      <c r="F39" s="42">
        <v>1978</v>
      </c>
      <c r="G39" s="6"/>
      <c r="H39" s="6"/>
      <c r="I39" s="7"/>
      <c r="J39" s="33">
        <f t="shared" si="2"/>
        <v>0</v>
      </c>
      <c r="K39" s="19" t="s">
        <v>14</v>
      </c>
      <c r="M39" s="21" t="s">
        <v>7</v>
      </c>
      <c r="N39" s="21" t="s">
        <v>6</v>
      </c>
      <c r="O39" s="21" t="s">
        <v>6</v>
      </c>
      <c r="P39" s="21" t="s">
        <v>6</v>
      </c>
      <c r="Q39" s="21" t="s">
        <v>6</v>
      </c>
      <c r="R39" s="20" t="s">
        <v>4</v>
      </c>
      <c r="S39" s="21" t="s">
        <v>7</v>
      </c>
      <c r="T39" s="14" t="s">
        <v>34</v>
      </c>
      <c r="Y39" s="10">
        <f t="shared" si="0"/>
        <v>0</v>
      </c>
      <c r="Z39" s="10">
        <f t="shared" si="3"/>
        <v>0</v>
      </c>
    </row>
    <row r="40" spans="1:26" x14ac:dyDescent="0.25">
      <c r="A40" s="42">
        <v>2008</v>
      </c>
      <c r="B40" s="6"/>
      <c r="C40" s="6"/>
      <c r="D40" s="6"/>
      <c r="E40" s="33">
        <f t="shared" si="1"/>
        <v>0</v>
      </c>
      <c r="F40" s="42">
        <v>1977</v>
      </c>
      <c r="G40" s="6"/>
      <c r="H40" s="6"/>
      <c r="I40" s="7"/>
      <c r="J40" s="33">
        <f t="shared" si="2"/>
        <v>0</v>
      </c>
      <c r="K40" s="19" t="s">
        <v>31</v>
      </c>
      <c r="M40" s="21" t="s">
        <v>8</v>
      </c>
      <c r="N40" s="21" t="s">
        <v>7</v>
      </c>
      <c r="O40" s="21" t="s">
        <v>7</v>
      </c>
      <c r="P40" s="21" t="s">
        <v>7</v>
      </c>
      <c r="Q40" s="21" t="s">
        <v>7</v>
      </c>
      <c r="R40" s="20" t="s">
        <v>6</v>
      </c>
      <c r="S40" s="21" t="s">
        <v>8</v>
      </c>
      <c r="T40" s="14" t="s">
        <v>35</v>
      </c>
      <c r="Y40" s="10">
        <f t="shared" si="0"/>
        <v>0</v>
      </c>
      <c r="Z40" s="10">
        <f t="shared" si="3"/>
        <v>0</v>
      </c>
    </row>
    <row r="41" spans="1:26" x14ac:dyDescent="0.25">
      <c r="A41" s="42">
        <v>2007</v>
      </c>
      <c r="B41" s="6"/>
      <c r="C41" s="6"/>
      <c r="D41" s="6"/>
      <c r="E41" s="33">
        <f t="shared" si="1"/>
        <v>0</v>
      </c>
      <c r="F41" s="42">
        <v>1976</v>
      </c>
      <c r="G41" s="6"/>
      <c r="H41" s="6"/>
      <c r="I41" s="7"/>
      <c r="J41" s="33">
        <f t="shared" si="2"/>
        <v>0</v>
      </c>
      <c r="K41" s="19" t="s">
        <v>15</v>
      </c>
      <c r="M41" s="21" t="s">
        <v>9</v>
      </c>
      <c r="N41" s="21" t="s">
        <v>8</v>
      </c>
      <c r="O41" s="21" t="s">
        <v>8</v>
      </c>
      <c r="P41" s="21" t="s">
        <v>8</v>
      </c>
      <c r="Q41" s="21" t="s">
        <v>8</v>
      </c>
      <c r="R41" s="20" t="s">
        <v>7</v>
      </c>
      <c r="S41" s="21" t="s">
        <v>9</v>
      </c>
      <c r="T41" s="14" t="s">
        <v>39</v>
      </c>
      <c r="Y41" s="10">
        <f t="shared" si="0"/>
        <v>0</v>
      </c>
      <c r="Z41" s="10">
        <f t="shared" si="3"/>
        <v>0</v>
      </c>
    </row>
    <row r="42" spans="1:26" x14ac:dyDescent="0.25">
      <c r="A42" s="42">
        <v>2006</v>
      </c>
      <c r="B42" s="6"/>
      <c r="C42" s="6"/>
      <c r="D42" s="6"/>
      <c r="E42" s="33">
        <f t="shared" si="1"/>
        <v>0</v>
      </c>
      <c r="F42" s="42">
        <v>1975</v>
      </c>
      <c r="G42" s="6"/>
      <c r="H42" s="6"/>
      <c r="I42" s="7"/>
      <c r="J42" s="33">
        <f t="shared" si="2"/>
        <v>0</v>
      </c>
      <c r="K42" s="19" t="s">
        <v>16</v>
      </c>
      <c r="M42" s="21" t="s">
        <v>10</v>
      </c>
      <c r="N42" s="21" t="s">
        <v>9</v>
      </c>
      <c r="O42" s="21" t="s">
        <v>9</v>
      </c>
      <c r="P42" s="21" t="s">
        <v>9</v>
      </c>
      <c r="Q42" s="21" t="s">
        <v>9</v>
      </c>
      <c r="R42" s="20" t="s">
        <v>8</v>
      </c>
      <c r="S42" s="21" t="s">
        <v>10</v>
      </c>
      <c r="T42" s="27" t="s">
        <v>67</v>
      </c>
      <c r="Y42" s="10">
        <f t="shared" si="0"/>
        <v>0</v>
      </c>
      <c r="Z42" s="10">
        <f t="shared" si="3"/>
        <v>0</v>
      </c>
    </row>
    <row r="43" spans="1:26" x14ac:dyDescent="0.25">
      <c r="A43" s="42">
        <v>2005</v>
      </c>
      <c r="B43" s="6"/>
      <c r="C43" s="6"/>
      <c r="D43" s="6"/>
      <c r="E43" s="33">
        <f t="shared" si="1"/>
        <v>0</v>
      </c>
      <c r="F43" s="42">
        <v>1974</v>
      </c>
      <c r="G43" s="6"/>
      <c r="H43" s="6"/>
      <c r="I43" s="7"/>
      <c r="J43" s="33">
        <f t="shared" si="2"/>
        <v>0</v>
      </c>
      <c r="K43" s="19" t="s">
        <v>17</v>
      </c>
      <c r="M43" s="21" t="s">
        <v>11</v>
      </c>
      <c r="N43" s="21" t="s">
        <v>10</v>
      </c>
      <c r="O43" s="21" t="s">
        <v>10</v>
      </c>
      <c r="P43" s="21" t="s">
        <v>10</v>
      </c>
      <c r="Q43" s="21" t="s">
        <v>10</v>
      </c>
      <c r="R43" s="20" t="s">
        <v>9</v>
      </c>
      <c r="S43" s="20" t="s">
        <v>11</v>
      </c>
      <c r="Y43" s="10">
        <f t="shared" si="0"/>
        <v>0</v>
      </c>
      <c r="Z43" s="10">
        <f t="shared" si="3"/>
        <v>0</v>
      </c>
    </row>
    <row r="44" spans="1:26" x14ac:dyDescent="0.25">
      <c r="A44" s="42">
        <v>2004</v>
      </c>
      <c r="B44" s="6"/>
      <c r="C44" s="6"/>
      <c r="D44" s="6"/>
      <c r="E44" s="33">
        <f t="shared" si="1"/>
        <v>0</v>
      </c>
      <c r="F44" s="42">
        <v>1973</v>
      </c>
      <c r="G44" s="6"/>
      <c r="H44" s="6"/>
      <c r="I44" s="7"/>
      <c r="J44" s="33">
        <f t="shared" si="2"/>
        <v>0</v>
      </c>
      <c r="K44" s="19" t="s">
        <v>18</v>
      </c>
      <c r="M44" s="21" t="s">
        <v>12</v>
      </c>
      <c r="N44" s="21" t="s">
        <v>11</v>
      </c>
      <c r="O44" s="21" t="s">
        <v>11</v>
      </c>
      <c r="P44" s="21" t="s">
        <v>11</v>
      </c>
      <c r="Q44" s="21" t="s">
        <v>11</v>
      </c>
      <c r="R44" s="20" t="s">
        <v>10</v>
      </c>
      <c r="S44" s="20" t="s">
        <v>12</v>
      </c>
      <c r="Y44" s="10">
        <f t="shared" si="0"/>
        <v>0</v>
      </c>
      <c r="Z44" s="10">
        <f t="shared" si="3"/>
        <v>0</v>
      </c>
    </row>
    <row r="45" spans="1:26" x14ac:dyDescent="0.25">
      <c r="A45" s="42">
        <v>2003</v>
      </c>
      <c r="B45" s="6"/>
      <c r="C45" s="6"/>
      <c r="D45" s="6"/>
      <c r="E45" s="33">
        <f t="shared" si="1"/>
        <v>0</v>
      </c>
      <c r="F45" s="42">
        <v>1972</v>
      </c>
      <c r="G45" s="6"/>
      <c r="H45" s="6"/>
      <c r="I45" s="7"/>
      <c r="J45" s="33">
        <f t="shared" si="2"/>
        <v>0</v>
      </c>
      <c r="K45" s="19" t="s">
        <v>19</v>
      </c>
      <c r="M45" s="21" t="s">
        <v>13</v>
      </c>
      <c r="N45" s="21" t="s">
        <v>12</v>
      </c>
      <c r="O45" s="21" t="s">
        <v>12</v>
      </c>
      <c r="P45" s="21" t="s">
        <v>12</v>
      </c>
      <c r="Q45" s="21" t="s">
        <v>12</v>
      </c>
      <c r="R45" s="20" t="s">
        <v>11</v>
      </c>
      <c r="S45" s="20" t="s">
        <v>13</v>
      </c>
      <c r="Y45" s="10">
        <f t="shared" si="0"/>
        <v>0</v>
      </c>
      <c r="Z45" s="10">
        <f t="shared" si="3"/>
        <v>0</v>
      </c>
    </row>
    <row r="46" spans="1:26" x14ac:dyDescent="0.25">
      <c r="A46" s="42">
        <v>2002</v>
      </c>
      <c r="B46" s="6"/>
      <c r="C46" s="6"/>
      <c r="D46" s="6"/>
      <c r="E46" s="33">
        <f t="shared" si="1"/>
        <v>0</v>
      </c>
      <c r="F46" s="42">
        <v>1971</v>
      </c>
      <c r="G46" s="6"/>
      <c r="H46" s="6"/>
      <c r="I46" s="7"/>
      <c r="J46" s="33">
        <f t="shared" si="2"/>
        <v>0</v>
      </c>
      <c r="K46" s="19" t="s">
        <v>20</v>
      </c>
      <c r="M46" s="21" t="s">
        <v>15</v>
      </c>
      <c r="N46" s="21" t="s">
        <v>13</v>
      </c>
      <c r="O46" s="21" t="s">
        <v>13</v>
      </c>
      <c r="P46" s="21" t="s">
        <v>13</v>
      </c>
      <c r="Q46" s="21" t="s">
        <v>13</v>
      </c>
      <c r="R46" s="20" t="s">
        <v>12</v>
      </c>
      <c r="S46" s="20" t="s">
        <v>15</v>
      </c>
      <c r="Y46" s="10">
        <f t="shared" si="0"/>
        <v>0</v>
      </c>
      <c r="Z46" s="10">
        <f t="shared" si="3"/>
        <v>0</v>
      </c>
    </row>
    <row r="47" spans="1:26" x14ac:dyDescent="0.25">
      <c r="A47" s="42">
        <v>2001</v>
      </c>
      <c r="B47" s="6"/>
      <c r="C47" s="6"/>
      <c r="D47" s="6"/>
      <c r="E47" s="33">
        <f t="shared" si="1"/>
        <v>0</v>
      </c>
      <c r="F47" s="42">
        <v>1970</v>
      </c>
      <c r="G47" s="6"/>
      <c r="H47" s="6"/>
      <c r="I47" s="7"/>
      <c r="J47" s="33">
        <f t="shared" si="2"/>
        <v>0</v>
      </c>
      <c r="K47" s="19" t="s">
        <v>22</v>
      </c>
      <c r="M47" s="21" t="s">
        <v>16</v>
      </c>
      <c r="N47" s="21" t="s">
        <v>15</v>
      </c>
      <c r="O47" s="21" t="s">
        <v>15</v>
      </c>
      <c r="P47" s="21" t="s">
        <v>15</v>
      </c>
      <c r="Q47" s="21" t="s">
        <v>15</v>
      </c>
      <c r="R47" s="20" t="s">
        <v>13</v>
      </c>
      <c r="S47" s="20" t="s">
        <v>16</v>
      </c>
      <c r="Y47" s="10">
        <f t="shared" si="0"/>
        <v>0</v>
      </c>
      <c r="Z47" s="10">
        <f t="shared" si="3"/>
        <v>0</v>
      </c>
    </row>
    <row r="48" spans="1:26" x14ac:dyDescent="0.25">
      <c r="A48" s="42">
        <v>2000</v>
      </c>
      <c r="B48" s="6"/>
      <c r="C48" s="6"/>
      <c r="D48" s="6"/>
      <c r="E48" s="33">
        <f t="shared" si="1"/>
        <v>0</v>
      </c>
      <c r="F48" s="43"/>
      <c r="K48" s="23" t="s">
        <v>23</v>
      </c>
      <c r="M48" s="21" t="s">
        <v>17</v>
      </c>
      <c r="N48" s="21" t="s">
        <v>16</v>
      </c>
      <c r="O48" s="21" t="s">
        <v>16</v>
      </c>
      <c r="P48" s="21" t="s">
        <v>16</v>
      </c>
      <c r="Q48" s="21" t="s">
        <v>16</v>
      </c>
      <c r="R48" s="20" t="s">
        <v>15</v>
      </c>
      <c r="S48" s="20" t="s">
        <v>17</v>
      </c>
      <c r="Y48" s="10">
        <f t="shared" si="0"/>
        <v>0</v>
      </c>
    </row>
    <row r="49" spans="3:26" x14ac:dyDescent="0.25">
      <c r="F49" s="42" t="s">
        <v>49</v>
      </c>
      <c r="G49" s="44">
        <f>Y49+Z49</f>
        <v>0</v>
      </c>
      <c r="H49" s="45">
        <f>D5</f>
        <v>0</v>
      </c>
      <c r="M49" s="21" t="s">
        <v>20</v>
      </c>
      <c r="N49" s="21" t="s">
        <v>17</v>
      </c>
      <c r="O49" s="21" t="s">
        <v>17</v>
      </c>
      <c r="P49" s="21" t="s">
        <v>17</v>
      </c>
      <c r="Q49" s="21" t="s">
        <v>17</v>
      </c>
      <c r="R49" s="20" t="s">
        <v>16</v>
      </c>
      <c r="S49" s="20" t="s">
        <v>20</v>
      </c>
      <c r="Y49" s="10">
        <f>SUM(Y18:Y48)</f>
        <v>0</v>
      </c>
      <c r="Z49" s="10">
        <f>SUM(Z18:Z48)</f>
        <v>0</v>
      </c>
    </row>
    <row r="50" spans="3:26" x14ac:dyDescent="0.25">
      <c r="C50" s="47" t="s">
        <v>69</v>
      </c>
      <c r="D50" s="44"/>
      <c r="F50" s="42" t="s">
        <v>38</v>
      </c>
      <c r="G50" s="44">
        <f>SUM(J18:J47)+SUM(E18:E48)</f>
        <v>0</v>
      </c>
      <c r="H50" s="45">
        <f>D6</f>
        <v>0</v>
      </c>
      <c r="M50" s="21" t="s">
        <v>22</v>
      </c>
      <c r="N50" s="21" t="s">
        <v>20</v>
      </c>
      <c r="O50" s="21" t="s">
        <v>20</v>
      </c>
      <c r="P50" s="21" t="s">
        <v>20</v>
      </c>
      <c r="Q50" s="21" t="s">
        <v>20</v>
      </c>
      <c r="R50" s="20" t="s">
        <v>17</v>
      </c>
      <c r="S50" s="20" t="s">
        <v>28</v>
      </c>
      <c r="W50" s="10" t="s">
        <v>62</v>
      </c>
      <c r="X50" s="10" t="s">
        <v>63</v>
      </c>
      <c r="Y50" s="10" t="s">
        <v>64</v>
      </c>
      <c r="Z50" s="10" t="s">
        <v>65</v>
      </c>
    </row>
    <row r="51" spans="3:26" x14ac:dyDescent="0.25">
      <c r="C51" s="47" t="s">
        <v>70</v>
      </c>
      <c r="D51" s="44"/>
      <c r="F51" s="48" t="s">
        <v>59</v>
      </c>
      <c r="G51" s="48"/>
      <c r="H51" s="44" t="b">
        <f>IF(H50="individual",IF(H49="esmaltada",W51,IF(H49="argent",X51,IF(H49="or",Y51,IF(H49="llaureada",Z51,IF(H50="col·lectiva",IF(H49="esmaltada",W52,IF(H49="argent",X52,IF(H49="or",Y52,IF(H49="llaureada",Z52,"no"))))))))))</f>
        <v>0</v>
      </c>
      <c r="I51" s="46" t="s">
        <v>66</v>
      </c>
      <c r="M51" s="21" t="s">
        <v>24</v>
      </c>
      <c r="N51" s="21" t="s">
        <v>22</v>
      </c>
      <c r="O51" s="21" t="s">
        <v>22</v>
      </c>
      <c r="P51" s="21" t="s">
        <v>22</v>
      </c>
      <c r="Q51" s="21" t="s">
        <v>22</v>
      </c>
      <c r="R51" s="20" t="s">
        <v>20</v>
      </c>
      <c r="S51" s="23" t="s">
        <v>29</v>
      </c>
      <c r="V51" s="22" t="s">
        <v>61</v>
      </c>
      <c r="W51" s="10" t="b">
        <f>IF(H50="individual",IF(H49="esmaltada",IF(G49&gt;3,"corresponde",IF(AND(G49=3,G50&gt;1),"corresponde","no corresponde"))))</f>
        <v>0</v>
      </c>
      <c r="X51" s="10" t="b">
        <f>IF(H50="individual",IF(H49="argent",IF(G49&gt;8,"corresponde",IF(AND(G49&gt;6,G50&gt;4),"corresponde","no corresponde"))))</f>
        <v>0</v>
      </c>
      <c r="Y51" s="10" t="b">
        <f>IF(H50="individual",IF(H49="or",IF(G49&gt;14,"corresponde",IF(AND(G49&gt;11,G50&gt;8),"corresponde","no corresponde"))))</f>
        <v>0</v>
      </c>
      <c r="Z51" s="10" t="b">
        <f>IF(H50="Or Llaureada",IF(H49="or",IF(G49&gt;29,"corresponde",IF(AND(G49&gt;24,G50&gt;19),"corresponde","no corresponde"))))</f>
        <v>0</v>
      </c>
    </row>
    <row r="52" spans="3:26" x14ac:dyDescent="0.25">
      <c r="F52" s="48" t="s">
        <v>71</v>
      </c>
      <c r="G52" s="48"/>
      <c r="H52" s="6"/>
      <c r="M52" s="25" t="s">
        <v>25</v>
      </c>
      <c r="N52" s="21" t="s">
        <v>24</v>
      </c>
      <c r="O52" s="21" t="s">
        <v>24</v>
      </c>
      <c r="P52" s="21" t="s">
        <v>24</v>
      </c>
      <c r="Q52" s="21" t="s">
        <v>24</v>
      </c>
      <c r="R52" s="20" t="s">
        <v>22</v>
      </c>
      <c r="V52" s="10" t="s">
        <v>60</v>
      </c>
      <c r="W52" s="10" t="b">
        <f>IF(H51="col·lectiva",IF(H50="esmaltada",IF(G50&gt;3,"corresponde","no corresponde")))</f>
        <v>0</v>
      </c>
      <c r="X52" s="10" t="b">
        <f>IF(I51="col·lectiva",IF(I50="argent",IF(H50&gt;8,"corresponde","no corresponde")))</f>
        <v>0</v>
      </c>
      <c r="Y52" s="10" t="b">
        <f>IF(J51="col·lectiva",IF(J50="or",IF(I50&gt;14,"corresponde","no corresponde")))</f>
        <v>0</v>
      </c>
      <c r="Z52" s="10" t="b">
        <f>IF(K51="col·lectiva",IF(K50="llaureada",IF(J50&gt;29,"corresponde","no corresponde")))</f>
        <v>0</v>
      </c>
    </row>
    <row r="53" spans="3:26" x14ac:dyDescent="0.25">
      <c r="H53" s="8"/>
      <c r="I53" s="8"/>
      <c r="J53" s="34"/>
      <c r="N53" s="21" t="s">
        <v>25</v>
      </c>
      <c r="O53" s="21" t="s">
        <v>25</v>
      </c>
      <c r="P53" s="21" t="s">
        <v>25</v>
      </c>
      <c r="Q53" s="21" t="s">
        <v>25</v>
      </c>
      <c r="R53" s="20" t="s">
        <v>26</v>
      </c>
    </row>
    <row r="54" spans="3:26" x14ac:dyDescent="0.25">
      <c r="H54" s="8"/>
      <c r="I54" s="8"/>
      <c r="J54" s="34"/>
      <c r="N54" s="25" t="s">
        <v>26</v>
      </c>
      <c r="O54" s="21" t="s">
        <v>26</v>
      </c>
      <c r="P54" s="21" t="s">
        <v>26</v>
      </c>
      <c r="Q54" s="21" t="s">
        <v>26</v>
      </c>
      <c r="R54" s="20" t="s">
        <v>28</v>
      </c>
    </row>
    <row r="55" spans="3:26" x14ac:dyDescent="0.25">
      <c r="H55" s="8"/>
      <c r="I55" s="8"/>
      <c r="J55" s="34"/>
      <c r="K55" s="10"/>
      <c r="O55" s="25" t="s">
        <v>27</v>
      </c>
      <c r="P55" s="21" t="s">
        <v>27</v>
      </c>
      <c r="Q55" s="21" t="s">
        <v>28</v>
      </c>
      <c r="R55" s="23" t="s">
        <v>29</v>
      </c>
    </row>
    <row r="56" spans="3:26" x14ac:dyDescent="0.25">
      <c r="H56" s="8"/>
      <c r="I56" s="8"/>
      <c r="J56" s="34"/>
      <c r="K56" s="10"/>
      <c r="P56" s="25" t="s">
        <v>28</v>
      </c>
      <c r="Q56" s="23" t="s">
        <v>29</v>
      </c>
    </row>
    <row r="57" spans="3:26" x14ac:dyDescent="0.25">
      <c r="H57" s="8"/>
      <c r="I57" s="8"/>
      <c r="J57" s="34"/>
      <c r="K57" s="10"/>
    </row>
    <row r="58" spans="3:26" x14ac:dyDescent="0.25">
      <c r="H58" s="8"/>
      <c r="I58" s="8"/>
      <c r="J58" s="34"/>
      <c r="K58" s="10"/>
    </row>
    <row r="59" spans="3:26" x14ac:dyDescent="0.25">
      <c r="H59" s="8"/>
      <c r="I59" s="8"/>
      <c r="J59" s="34"/>
    </row>
    <row r="60" spans="3:26" x14ac:dyDescent="0.25">
      <c r="H60" s="8"/>
      <c r="I60" s="8"/>
      <c r="J60" s="34"/>
    </row>
    <row r="61" spans="3:26" x14ac:dyDescent="0.25">
      <c r="H61" s="8"/>
      <c r="I61" s="8"/>
      <c r="J61" s="34"/>
    </row>
    <row r="62" spans="3:26" x14ac:dyDescent="0.25">
      <c r="H62" s="8"/>
      <c r="I62" s="8"/>
      <c r="J62" s="34"/>
    </row>
    <row r="63" spans="3:26" x14ac:dyDescent="0.25">
      <c r="H63" s="8"/>
      <c r="I63" s="8"/>
      <c r="J63" s="34"/>
    </row>
  </sheetData>
  <sheetProtection algorithmName="SHA-512" hashValue="RB9gea19ilEhe40CoKp4USbJEA8SkdOAx6vHWqEf0SN4rVirlRBd9y8yQuTPDFCkk5XLfeasoVbGzzgALO9F7w==" saltValue="SGVhR4IqlV98YVI+q3cBhQ==" spinCount="100000" sheet="1" objects="1" scenarios="1"/>
  <mergeCells count="17">
    <mergeCell ref="C2:I2"/>
    <mergeCell ref="D3:G3"/>
    <mergeCell ref="D5:G5"/>
    <mergeCell ref="D6:G6"/>
    <mergeCell ref="A10:C10"/>
    <mergeCell ref="D10:I10"/>
    <mergeCell ref="D7:G7"/>
    <mergeCell ref="F51:G51"/>
    <mergeCell ref="F52:G52"/>
    <mergeCell ref="D8:G8"/>
    <mergeCell ref="D11:G11"/>
    <mergeCell ref="A12:C12"/>
    <mergeCell ref="D12:G12"/>
    <mergeCell ref="A14:C14"/>
    <mergeCell ref="A15:C15"/>
    <mergeCell ref="D14:G14"/>
    <mergeCell ref="D15:G15"/>
  </mergeCells>
  <conditionalFormatting sqref="H51">
    <cfRule type="cellIs" dxfId="1" priority="1" operator="equal">
      <formula>"corresponde"</formula>
    </cfRule>
    <cfRule type="cellIs" dxfId="0" priority="2" operator="equal">
      <formula>"no corresponde"</formula>
    </cfRule>
  </conditionalFormatting>
  <dataValidations count="39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18:C25 D7:G7">
      <formula1>$T$17:$T$35</formula1>
    </dataValidation>
    <dataValidation type="list" allowBlank="1" showInputMessage="1" showErrorMessage="1" sqref="D18:D48 I18:I40">
      <formula1>$T$36:$T$42</formula1>
    </dataValidation>
    <dataValidation type="list" allowBlank="1" showInputMessage="1" showErrorMessage="1" sqref="I44:I47">
      <formula1>$T$36:$T$39</formula1>
    </dataValidation>
    <dataValidation type="list" allowBlank="1" showInputMessage="1" showErrorMessage="1" sqref="I43">
      <formula1>$T$36:$T$40</formula1>
    </dataValidation>
    <dataValidation type="list" allowBlank="1" showInputMessage="1" showErrorMessage="1" sqref="I40:I42">
      <formula1>$T$36:$T$41</formula1>
    </dataValidation>
    <dataValidation type="list" allowBlank="1" showInputMessage="1" showErrorMessage="1" sqref="D5:G5 D14:G14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2">
      <formula1>$W$22:$W$23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fulla individual major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</dc:creator>
  <cp:lastModifiedBy>Alfons</cp:lastModifiedBy>
  <cp:lastPrinted>2022-07-04T10:12:56Z</cp:lastPrinted>
  <dcterms:created xsi:type="dcterms:W3CDTF">2022-06-29T16:29:15Z</dcterms:created>
  <dcterms:modified xsi:type="dcterms:W3CDTF">2022-07-04T10:18:55Z</dcterms:modified>
</cp:coreProperties>
</file>